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KAE NEU 16.7.21\Fertig V. 26.7\"/>
    </mc:Choice>
  </mc:AlternateContent>
  <bookViews>
    <workbookView xWindow="0" yWindow="0" windowWidth="20160" windowHeight="8490" tabRatio="632"/>
  </bookViews>
  <sheets>
    <sheet name="Francais" sheetId="10" r:id="rId1"/>
  </sheets>
  <definedNames>
    <definedName name="_xlnm.Print_Area" localSheetId="0">Francais!$A$1:$F$74</definedName>
    <definedName name="Print_Area" localSheetId="0">Francais!$A$1:$F$74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0" l="1"/>
  <c r="A33" i="10"/>
  <c r="F28" i="10"/>
  <c r="F32" i="10" s="1"/>
  <c r="F25" i="10"/>
  <c r="I19" i="10"/>
  <c r="I18" i="10"/>
  <c r="I17" i="10"/>
  <c r="G16" i="10"/>
  <c r="G19" i="10" s="1"/>
  <c r="A17" i="10" l="1"/>
  <c r="F20" i="10"/>
  <c r="F40" i="10"/>
  <c r="F35" i="10" l="1"/>
  <c r="G36" i="10"/>
  <c r="D39" i="10" l="1"/>
  <c r="F36" i="10"/>
  <c r="F38" i="10"/>
  <c r="F37" i="10" l="1"/>
  <c r="F39" i="10"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3" authorId="2"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qui ont un contrat à durée déterminée et celles qui travaillent sur appel ont droit à l’indemnité si elles ont travaillé pour la même entreprise durant au moins 6 mois.
voir page 2.
Les personnes n'ayant pas droit à l'indemnité ne doivent pas être mentionnées dans le formulaire.
voir page 2.</t>
        </r>
      </text>
    </comment>
    <comment ref="F24"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6"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1"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3"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 ref="F36" authorId="1" shapeId="0">
      <text>
        <r>
          <rPr>
            <sz val="9"/>
            <color indexed="81"/>
            <rFont val="Segoe UI"/>
            <family val="2"/>
          </rPr>
          <t xml:space="preserve">Le jour d'attente est déterminé comme suit:
Somme des salaires soumis à cotisation AVS de tous les travailleurs ayant droit à l'indemnité, divisée par le nombre de jours de travail du mois correspondant ou de la période indiquée en cas de calcul au pro rata. 
Le 80% de ce montant est divisé par le nombre des travailleurs ayant droit à l'indemnité et multiplié par le nombre des travailleurs concernés par la RHT. 
</t>
        </r>
      </text>
    </comment>
  </commentList>
</comments>
</file>

<file path=xl/sharedStrings.xml><?xml version="1.0" encoding="utf-8"?>
<sst xmlns="http://schemas.openxmlformats.org/spreadsheetml/2006/main" count="72" uniqueCount="65">
  <si>
    <t>Email</t>
  </si>
  <si>
    <t>Fehlermeldungen (werden ausgeblendet)</t>
  </si>
  <si>
    <t>Zulässige Monate</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</si>
  <si>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</si>
  <si>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</si>
  <si>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</si>
  <si>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</si>
  <si>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</si>
  <si>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</si>
  <si>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</si>
  <si>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</si>
  <si>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</si>
  <si>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</si>
  <si>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</si>
  <si>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</si>
  <si>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Erreur: pas le même mois</t>
  </si>
  <si>
    <r>
      <t>Calcul au pro rata</t>
    </r>
    <r>
      <rPr>
        <sz val="11"/>
        <rFont val="Arial"/>
        <family val="2"/>
      </rPr>
      <t xml:space="preserve"> (à compléter uniquement dans des cas exceptionnels - voir explications au verso)</t>
    </r>
  </si>
  <si>
    <t>Introduction de la RHT</t>
  </si>
  <si>
    <t>Fin de la RHT</t>
  </si>
  <si>
    <t>Erreur date: calcul au pro rata seulement autorisé pour le même mois</t>
  </si>
  <si>
    <t>Les données suivantes se rapportent toutes à la période de décompte susmentionnée
ou à la période indiquée en cas de calcul au pro rata.</t>
  </si>
  <si>
    <t>Pertes de travail pour raisons économiques</t>
  </si>
  <si>
    <t>Nombre de travailleurs ayants droit</t>
  </si>
  <si>
    <t>Nombre de travailleurs concernés par la réduction de l’horaire de travail (RHT)</t>
  </si>
  <si>
    <t>Erreur nombre</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</si>
  <si>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</si>
  <si>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</si>
  <si>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</si>
  <si>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</si>
  <si>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heures</t>
  </si>
  <si>
    <t>Si les heures perdues représentent moins de 10% des heures à effectuer normalement, le travailleur n’a pas droit à l’indemnité.</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</si>
  <si>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</si>
  <si>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</si>
  <si>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</si>
  <si>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</si>
  <si>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</si>
  <si>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</si>
  <si>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80% de la somme des salaires pour les heures perdues</t>
  </si>
  <si>
    <t>Indemnité en cas de réduction de l’horaire de travail</t>
  </si>
  <si>
    <t>Jour d'attente plus grand/égal à perte</t>
  </si>
  <si>
    <t>% mini. heures perdues non atteint</t>
  </si>
  <si>
    <t>Personnes n’ayant pas droit à l’indemnité</t>
  </si>
  <si>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</si>
  <si>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</si>
  <si>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</si>
  <si>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</si>
  <si>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</si>
  <si>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</si>
  <si>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</si>
  <si>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</si>
  <si>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</si>
  <si>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</si>
  <si>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</si>
  <si>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</si>
  <si>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</si>
  <si>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</si>
  <si>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</si>
  <si>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t>Déduction de 1 jour d'attente (80%) pour les travailleurs concernés par la RHT</t>
  </si>
  <si>
    <t>Résultat intermédiaire</t>
  </si>
  <si>
    <t>Les travailleurs dont la perte de travail ne peut pas être déterminée (p. ex. dans le cas des personnes travaillant sur appel depuis moins de 6 mois pour la même entreprise) ou dont le temps de travail ne peut pas être vérifié ;
Les travailleurs dont les rapports de travail ont été résiliés ;
Les travailleurs au service d’une organisation de travail temporaire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Les travailleurs qui ne sont pas d’accord avec la réduction de l’horaire de travail ;
Les travailleurs qui ont atteint l’âge ordinaire de la retraite de l’AVS.
=&gt; Ces personnes ne doivent pas être mentionnées sur le décompte.</t>
  </si>
  <si>
    <t>Les apprentis ont droit à l’indemnité en cas de RHT à condition que leur formation continue à être assurée, que l’entreprise ait subi une fermeture ordonnée par les autorités et que l’entreprise ne reçoit aucun autre soutien financier pour couvrir le coût des salaires des apprentis. Pour les apprentis, l’autorisation de réduction de l’horaire de travail de l’autorité cantonale doit contenir un accord explicite (pour de plus amples informations, veuillez consulter les FAQ consacrées à l’indemnité en cas de RHT sur www.travail.swiss).</t>
  </si>
  <si>
    <t>Personnes en apprentissage</t>
  </si>
  <si>
    <r>
      <t xml:space="preserve">Valable pour les périodes de décompte de juillet à septembre 2021, si dans l’entreprise, </t>
    </r>
    <r>
      <rPr>
        <b/>
        <sz val="11"/>
        <rFont val="Arial"/>
        <family val="2"/>
      </rPr>
      <t>AUCUNE personne dont le revenu est inférieur à 4’340 francs par mois</t>
    </r>
    <r>
      <rPr>
        <sz val="11"/>
        <rFont val="Arial"/>
        <family val="2"/>
      </rPr>
      <t xml:space="preserve"> (pour un emploi à temps complet ou correspondant à un emploi à temps complet en cas d’emploi à temps partiel) n’est concernée par la réduction de l'horaire de travail.</t>
    </r>
  </si>
  <si>
    <t>- justificatifs internes des heures à effectuer normalement, des heures perdues pour des raisons économiques et de la somme des salaires, par ex. liste d’heures et journaux des salaires
- formulaire "Rapport concernant les heures perdues pour des raisons d'ordre économique"</t>
  </si>
  <si>
    <r>
      <rPr>
        <b/>
        <sz val="10"/>
        <rFont val="Arial"/>
        <family val="2"/>
      </rPr>
      <t>Pour les personnes ayant un contrat de durée déterminée et celles travaillant sur appel</t>
    </r>
    <r>
      <rPr>
        <sz val="10"/>
        <rFont val="Arial"/>
        <family val="2"/>
      </rPr>
      <t>, le droit à l’indemnité en cas de RHT ne peut être revendiqué que si une reprise totale du travail dans l’entreprise est empêchée par les mesures ordonnées par les autorités. 
Les personnes travaillant sur appel avec un contrat de travail à durée indéterminée ont droit à l’indemnisation en cas de réduction de l’horaire de travail si le contrat de travail dure depuis au moins 6 mois.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 
Les heures de travail perdues pour des motifs économiques peuvent être comptabilisées au maximum jusqu’à concurrence du nombre mensuel moyen d’heures à effectuer.
Exemple:
Temps de travail mensuel moyen et gain mensuel moyen pendant les six derniers mois: 30 heures / 900 francs
Temps de travail mensuel moyen et gain mensuel moyen pendant les douze derniers mois: 40 heures / 1'200 francs (résultat le plus favorable).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</si>
</sst>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b/>
      <sz val="10"/>
      <name val="Arial"/>
      <family val="2"/>
    </font>
    <font>
      <u/>
      <sz val="10"/>
      <color theme="1"/>
      <name val="Arial"/>
      <family val="2"/>
    </font>
    <font>
      <u/>
      <sz val="11"/>
      <color rgb="FF000000"/>
      <name val="Arial"/>
      <family val="2"/>
    </font>
    <font>
      <sz val="11"/>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
    <xf numFmtId="0" fontId="0" fillId="0" borderId="0"/>
  </cellStyleXfs>
  <cellXfs count="143">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12" fillId="0" borderId="0" xfId="0" applyFont="1" applyAlignment="1">
      <alignment vertical="top"/>
    </xf>
    <xf numFmtId="0" fontId="11"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0" fillId="0" borderId="0" xfId="0" applyAlignment="1"/>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7" fillId="0" borderId="0" xfId="0" applyFont="1" applyAlignment="1">
      <alignment vertical="center"/>
    </xf>
    <xf numFmtId="0" fontId="0" fillId="4" borderId="0" xfId="0" applyFill="1" applyAlignment="1">
      <alignment vertical="center"/>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0" fontId="0" fillId="0" borderId="0" xfId="0" applyNumberFormat="1" applyAlignment="1">
      <alignment vertical="center"/>
    </xf>
    <xf numFmtId="0" fontId="4" fillId="0" borderId="0" xfId="0" applyFont="1" applyFill="1" applyBorder="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2" fillId="0" borderId="0" xfId="0" applyFont="1" applyFill="1" applyBorder="1" applyAlignment="1">
      <alignment vertical="center" wrapText="1"/>
    </xf>
    <xf numFmtId="166" fontId="4" fillId="3" borderId="0" xfId="0" applyNumberFormat="1" applyFont="1" applyFill="1"/>
    <xf numFmtId="49" fontId="5" fillId="0" borderId="4" xfId="0" applyNumberFormat="1" applyFont="1" applyFill="1" applyBorder="1" applyAlignment="1">
      <alignment horizontal="left" vertical="center" wrapText="1"/>
    </xf>
    <xf numFmtId="166" fontId="4" fillId="3" borderId="0" xfId="0" applyNumberFormat="1" applyFont="1" applyFill="1" applyAlignment="1">
      <alignment vertical="center"/>
    </xf>
    <xf numFmtId="0" fontId="0" fillId="4" borderId="0" xfId="0" applyFill="1"/>
    <xf numFmtId="4" fontId="16" fillId="0" borderId="0" xfId="0" applyNumberFormat="1" applyFont="1" applyAlignment="1">
      <alignment horizontal="right"/>
    </xf>
    <xf numFmtId="0" fontId="4" fillId="0" borderId="0" xfId="0" applyFont="1" applyFill="1" applyAlignment="1">
      <alignment horizontal="left"/>
    </xf>
    <xf numFmtId="0" fontId="5" fillId="0" borderId="0" xfId="0" applyFont="1" applyFill="1" applyBorder="1" applyAlignment="1">
      <alignment vertical="center"/>
    </xf>
    <xf numFmtId="0" fontId="5" fillId="0" borderId="5" xfId="0" applyFont="1" applyFill="1" applyBorder="1" applyAlignment="1">
      <alignment vertical="center"/>
    </xf>
    <xf numFmtId="0" fontId="18" fillId="0" borderId="0" xfId="0" applyFont="1" applyFill="1" applyAlignment="1">
      <alignment vertical="top"/>
    </xf>
    <xf numFmtId="0" fontId="1" fillId="0" borderId="7" xfId="0" applyFont="1" applyBorder="1"/>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16" fillId="0" borderId="13" xfId="0" applyFont="1" applyBorder="1" applyAlignment="1">
      <alignment horizontal="right" vertical="center" wrapText="1"/>
    </xf>
    <xf numFmtId="2" fontId="0" fillId="0" borderId="0" xfId="0" applyNumberFormat="1" applyFill="1" applyAlignment="1">
      <alignment vertical="top" wrapText="1"/>
    </xf>
    <xf numFmtId="0" fontId="1" fillId="0" borderId="7" xfId="0" applyFont="1" applyBorder="1" applyAlignment="1">
      <alignment horizontal="center"/>
    </xf>
    <xf numFmtId="49" fontId="12" fillId="0" borderId="0" xfId="0" applyNumberFormat="1" applyFont="1" applyAlignment="1">
      <alignment horizontal="justify" vertical="top" wrapText="1"/>
    </xf>
    <xf numFmtId="0" fontId="1" fillId="0" borderId="0" xfId="0" applyFont="1" applyFill="1" applyAlignment="1">
      <alignment horizontal="justify" vertical="top" wrapText="1"/>
    </xf>
    <xf numFmtId="0" fontId="12" fillId="0" borderId="0" xfId="0" applyFont="1" applyAlignment="1">
      <alignment horizontal="justify" vertical="top" wrapText="1"/>
    </xf>
    <xf numFmtId="0" fontId="18" fillId="0" borderId="0" xfId="0" applyFont="1" applyFill="1" applyAlignment="1">
      <alignment horizontal="left" vertical="top"/>
    </xf>
    <xf numFmtId="0" fontId="1" fillId="0" borderId="0" xfId="0" applyFont="1" applyFill="1" applyAlignment="1">
      <alignment horizontal="left" wrapText="1"/>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19" xfId="0" applyFont="1" applyFill="1" applyBorder="1" applyAlignment="1">
      <alignment horizontal="left" vertical="center" wrapText="1"/>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4" fontId="4" fillId="0" borderId="15" xfId="0" applyNumberFormat="1" applyFont="1" applyBorder="1" applyAlignment="1">
      <alignment horizontal="center" vertical="center"/>
    </xf>
    <xf numFmtId="4" fontId="16" fillId="0" borderId="7" xfId="0" applyNumberFormat="1" applyFont="1" applyFill="1" applyBorder="1" applyAlignment="1">
      <alignment horizontal="right" vertical="center"/>
    </xf>
    <xf numFmtId="0" fontId="16" fillId="0" borderId="7" xfId="0" applyFont="1" applyFill="1" applyBorder="1" applyAlignment="1">
      <alignment horizontal="right" vertical="center"/>
    </xf>
    <xf numFmtId="0" fontId="5" fillId="0" borderId="2" xfId="0" applyFont="1" applyFill="1" applyBorder="1" applyAlignment="1">
      <alignment horizontal="left" vertical="center"/>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49" fontId="1" fillId="0" borderId="0" xfId="0" applyNumberFormat="1" applyFont="1" applyFill="1" applyAlignment="1">
      <alignment horizontal="justify"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7" fillId="0" borderId="0" xfId="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10" fontId="1" fillId="0" borderId="7" xfId="0" applyNumberFormat="1" applyFont="1" applyBorder="1" applyAlignment="1">
      <alignment horizontal="righ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cellXfs>
  <cellStyles count="1">
    <cellStyle name="Standard" xfId="0" builtinId="0"/>
  </cellStyles>
  <dxfs count="36">
    <dxf>
      <font>
        <color theme="0"/>
      </font>
    </dxf>
    <dxf>
      <font>
        <color theme="0"/>
      </font>
    </dxf>
    <dxf>
      <font>
        <color theme="0"/>
      </font>
    </dxf>
    <dxf>
      <font>
        <color theme="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ont>
        <b/>
        <i val="0"/>
        <color rgb="FFFF0000"/>
      </font>
    </dxf>
    <dxf>
      <font>
        <color theme="0"/>
      </font>
    </dxf>
    <dxf>
      <font>
        <color theme="0"/>
      </font>
      <fill>
        <patternFill patternType="none">
          <bgColor auto="1"/>
        </patternFill>
      </fill>
    </dxf>
    <dxf>
      <font>
        <color theme="0"/>
      </font>
    </dxf>
    <dxf>
      <font>
        <color theme="0"/>
      </font>
      <fill>
        <patternFill>
          <bgColor theme="0"/>
        </patternFill>
      </fill>
    </dxf>
    <dxf>
      <fill>
        <patternFill>
          <bgColor theme="0"/>
        </patternFill>
      </fill>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b/>
        <i val="0"/>
        <color rgb="FFFF0000"/>
      </font>
    </dxf>
    <dxf>
      <font>
        <color theme="0"/>
      </font>
    </dxf>
    <dxf>
      <font>
        <color theme="0"/>
      </font>
    </dxf>
    <dxf>
      <font>
        <color theme="0"/>
      </font>
    </dxf>
    <dxf>
      <font>
        <color theme="0"/>
      </font>
    </dxf>
    <dxf>
      <fill>
        <patternFill>
          <bgColor theme="7"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276225</xdr:rowOff>
    </xdr:from>
    <xdr:to>
      <xdr:col>16</xdr:col>
      <xdr:colOff>216916</xdr:colOff>
      <xdr:row>1</xdr:row>
      <xdr:rowOff>416179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91275" y="276225"/>
          <a:ext cx="1302766" cy="444754"/>
        </a:xfrm>
        <a:prstGeom prst="rect">
          <a:avLst/>
        </a:prstGeom>
      </xdr:spPr>
    </xdr:pic>
    <xdr:clientData/>
  </xdr:twoCellAnchor>
  <xdr:twoCellAnchor editAs="oneCell">
    <xdr:from>
      <xdr:col>5</xdr:col>
      <xdr:colOff>2149</xdr:colOff>
      <xdr:row>0</xdr:row>
      <xdr:rowOff>287027</xdr:rowOff>
    </xdr:from>
    <xdr:to>
      <xdr:col>16</xdr:col>
      <xdr:colOff>282566</xdr:colOff>
      <xdr:row>1</xdr:row>
      <xdr:rowOff>423197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36274" y="287027"/>
          <a:ext cx="1423417" cy="440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showGridLines="0" tabSelected="1" zoomScaleNormal="100" workbookViewId="0">
      <selection activeCell="A71" sqref="A71:B71"/>
    </sheetView>
  </sheetViews>
  <sheetFormatPr baseColWidth="10" defaultColWidth="11" defaultRowHeight="14" x14ac:dyDescent="0.3"/>
  <cols>
    <col min="1" max="1" width="17.58203125" customWidth="1"/>
    <col min="2" max="2" width="16.33203125" customWidth="1"/>
    <col min="3" max="3" width="17.33203125" customWidth="1"/>
    <col min="4" max="4" width="25.5" customWidth="1"/>
    <col min="5" max="5" width="6.25" customWidth="1"/>
    <col min="6" max="6" width="15" customWidth="1"/>
    <col min="7" max="7" width="7.83203125" style="33" hidden="1" customWidth="1"/>
    <col min="8" max="8" width="18" style="33" hidden="1" customWidth="1"/>
    <col min="9" max="9" width="12.33203125" hidden="1" customWidth="1"/>
    <col min="10" max="10" width="60.5" hidden="1" customWidth="1"/>
    <col min="11" max="16" width="11" hidden="1" customWidth="1"/>
  </cols>
  <sheetData>
    <row r="1" spans="1:10" ht="24.65" customHeight="1" x14ac:dyDescent="0.3">
      <c r="A1" s="137" t="s">
        <v>4</v>
      </c>
      <c r="B1" s="137"/>
      <c r="C1" s="137"/>
      <c r="D1" s="137"/>
      <c r="E1" s="137"/>
      <c r="F1" s="137"/>
    </row>
    <row r="2" spans="1:10" ht="61.5" customHeight="1" x14ac:dyDescent="0.3">
      <c r="A2" s="138" t="s">
        <v>62</v>
      </c>
      <c r="B2" s="138"/>
      <c r="C2" s="138"/>
      <c r="D2" s="138"/>
      <c r="E2" s="138"/>
      <c r="F2" s="69"/>
      <c r="G2" s="4"/>
      <c r="H2" s="4"/>
      <c r="I2" s="4"/>
      <c r="J2" s="5"/>
    </row>
    <row r="3" spans="1:10" ht="18" customHeight="1" x14ac:dyDescent="0.3">
      <c r="A3" s="139" t="s">
        <v>5</v>
      </c>
      <c r="B3" s="139"/>
      <c r="C3" s="139"/>
      <c r="D3" s="139"/>
      <c r="E3" s="139"/>
      <c r="F3" s="139"/>
      <c r="G3" s="4"/>
      <c r="H3" s="4"/>
      <c r="I3" s="4"/>
      <c r="J3" s="5"/>
    </row>
    <row r="4" spans="1:10" s="6" customFormat="1" ht="18.75" customHeight="1" x14ac:dyDescent="0.3">
      <c r="A4" s="17" t="s">
        <v>6</v>
      </c>
      <c r="B4" s="18"/>
      <c r="C4" s="18"/>
      <c r="D4" s="35" t="s">
        <v>7</v>
      </c>
      <c r="E4" s="18"/>
      <c r="F4" s="19"/>
      <c r="G4" s="3"/>
      <c r="H4" s="3"/>
    </row>
    <row r="5" spans="1:10" s="6" customFormat="1" ht="18.75" customHeight="1" x14ac:dyDescent="0.3">
      <c r="A5" s="120"/>
      <c r="B5" s="121"/>
      <c r="C5" s="121"/>
      <c r="D5" s="140"/>
      <c r="E5" s="141"/>
      <c r="F5" s="142"/>
      <c r="G5" s="3"/>
      <c r="H5" s="3"/>
    </row>
    <row r="6" spans="1:10" s="6" customFormat="1" ht="18.75" customHeight="1" x14ac:dyDescent="0.3">
      <c r="A6" s="120"/>
      <c r="B6" s="121"/>
      <c r="C6" s="121"/>
      <c r="D6" s="122"/>
      <c r="E6" s="123"/>
      <c r="F6" s="124"/>
      <c r="G6" s="3"/>
      <c r="H6" s="3"/>
    </row>
    <row r="7" spans="1:10" s="6" customFormat="1" ht="18.75" customHeight="1" x14ac:dyDescent="0.3">
      <c r="A7" s="120"/>
      <c r="B7" s="121"/>
      <c r="C7" s="121"/>
      <c r="D7" s="122"/>
      <c r="E7" s="123"/>
      <c r="F7" s="124"/>
      <c r="G7" s="3"/>
      <c r="H7" s="3"/>
    </row>
    <row r="8" spans="1:10" s="6" customFormat="1" ht="18.75" customHeight="1" x14ac:dyDescent="0.3">
      <c r="A8" s="120"/>
      <c r="B8" s="121"/>
      <c r="C8" s="121"/>
      <c r="D8" s="125"/>
      <c r="E8" s="126"/>
      <c r="F8" s="127"/>
      <c r="G8" s="3"/>
      <c r="H8" s="63" t="s">
        <v>2</v>
      </c>
      <c r="I8" s="6" t="s">
        <v>3</v>
      </c>
    </row>
    <row r="9" spans="1:10" s="6" customFormat="1" ht="18.75" customHeight="1" x14ac:dyDescent="0.3">
      <c r="A9" s="22" t="s">
        <v>8</v>
      </c>
      <c r="B9" s="128"/>
      <c r="C9" s="129"/>
      <c r="D9" s="36"/>
      <c r="E9" s="20"/>
      <c r="F9" s="21"/>
      <c r="G9" s="3"/>
      <c r="H9" s="70">
        <v>44378</v>
      </c>
      <c r="I9" s="65">
        <v>6.4000000000000001E-2</v>
      </c>
    </row>
    <row r="10" spans="1:10" s="6" customFormat="1" ht="18.75" customHeight="1" x14ac:dyDescent="0.3">
      <c r="A10" s="23" t="s">
        <v>9</v>
      </c>
      <c r="B10" s="130"/>
      <c r="C10" s="131"/>
      <c r="D10" s="71"/>
      <c r="E10" s="25"/>
      <c r="F10" s="26"/>
      <c r="G10" s="3"/>
      <c r="H10" s="70">
        <v>44409</v>
      </c>
      <c r="I10" s="65">
        <v>6.4000000000000001E-2</v>
      </c>
    </row>
    <row r="11" spans="1:10" s="6" customFormat="1" ht="18.75" customHeight="1" x14ac:dyDescent="0.3">
      <c r="A11" s="22" t="s">
        <v>10</v>
      </c>
      <c r="B11" s="130"/>
      <c r="C11" s="131"/>
      <c r="D11" s="71"/>
      <c r="E11" s="25"/>
      <c r="F11" s="26"/>
      <c r="G11" s="3"/>
      <c r="H11" s="70">
        <v>44440</v>
      </c>
      <c r="I11" s="65">
        <v>6.4000000000000001E-2</v>
      </c>
    </row>
    <row r="12" spans="1:10" s="6" customFormat="1" ht="18.75" customHeight="1" x14ac:dyDescent="0.3">
      <c r="A12" s="22" t="s">
        <v>11</v>
      </c>
      <c r="B12" s="130"/>
      <c r="C12" s="131"/>
      <c r="D12" s="71"/>
      <c r="E12" s="25"/>
      <c r="F12" s="26"/>
      <c r="G12" s="3"/>
      <c r="H12" s="72"/>
      <c r="I12" s="65"/>
    </row>
    <row r="13" spans="1:10" s="6" customFormat="1" ht="18.75" customHeight="1" x14ac:dyDescent="0.3">
      <c r="A13" s="22" t="s">
        <v>0</v>
      </c>
      <c r="B13" s="130"/>
      <c r="C13" s="131"/>
      <c r="D13" s="71"/>
      <c r="E13" s="25"/>
      <c r="F13" s="26"/>
      <c r="G13" s="3"/>
      <c r="H13" s="3"/>
    </row>
    <row r="14" spans="1:10" s="6" customFormat="1" ht="18.75" customHeight="1" x14ac:dyDescent="0.3">
      <c r="A14" s="22" t="s">
        <v>12</v>
      </c>
      <c r="B14" s="20"/>
      <c r="C14" s="25"/>
      <c r="D14" s="71"/>
      <c r="E14" s="25"/>
      <c r="F14" s="26"/>
      <c r="G14" s="3"/>
      <c r="H14" s="3"/>
    </row>
    <row r="15" spans="1:10" s="6" customFormat="1" ht="21.75" customHeight="1" x14ac:dyDescent="0.3">
      <c r="A15" s="132"/>
      <c r="B15" s="133"/>
      <c r="C15" s="133"/>
      <c r="D15" s="133"/>
      <c r="E15" s="133"/>
      <c r="F15" s="134"/>
      <c r="G15" s="3"/>
      <c r="H15" s="3"/>
    </row>
    <row r="16" spans="1:10" s="27" customFormat="1" ht="30" customHeight="1" x14ac:dyDescent="0.3">
      <c r="A16" s="59" t="s">
        <v>13</v>
      </c>
      <c r="B16" s="60"/>
      <c r="C16" s="64">
        <v>44378</v>
      </c>
      <c r="D16" s="135" t="s">
        <v>14</v>
      </c>
      <c r="E16" s="135"/>
      <c r="F16" s="136"/>
      <c r="G16" s="55">
        <f>IF(C16="","",NETWORKDAYS(C16,EOMONTH(C16,0)))</f>
        <v>22</v>
      </c>
      <c r="H16" s="56"/>
      <c r="J16" s="61" t="s">
        <v>1</v>
      </c>
    </row>
    <row r="17" spans="1:17" s="6" customFormat="1" ht="22.15" customHeight="1" x14ac:dyDescent="0.3">
      <c r="A17" s="119" t="str">
        <f>IF(OR(I17=I18,I17="",I18=""),"",J17)</f>
        <v/>
      </c>
      <c r="B17" s="119"/>
      <c r="C17" s="119"/>
      <c r="D17" s="119"/>
      <c r="E17" s="119"/>
      <c r="F17" s="119"/>
      <c r="G17" s="3"/>
      <c r="H17" s="3"/>
      <c r="I17" s="52" t="str">
        <f>IF(C16="","",TEXT(C16,"MM"))</f>
        <v>07</v>
      </c>
      <c r="J17" s="62" t="s">
        <v>15</v>
      </c>
    </row>
    <row r="18" spans="1:17" ht="36.65" customHeight="1" x14ac:dyDescent="0.3">
      <c r="A18" s="108" t="s">
        <v>16</v>
      </c>
      <c r="B18" s="109"/>
      <c r="C18" s="109"/>
      <c r="D18" s="109"/>
      <c r="E18" s="109"/>
      <c r="F18" s="110"/>
      <c r="I18" s="52" t="str">
        <f>IF(C19="","",TEXT(C19,"MM"))</f>
        <v/>
      </c>
      <c r="L18" s="67"/>
    </row>
    <row r="19" spans="1:17" ht="22.9" customHeight="1" x14ac:dyDescent="0.3">
      <c r="A19" s="46"/>
      <c r="B19" s="45" t="s">
        <v>17</v>
      </c>
      <c r="C19" s="51"/>
      <c r="D19" s="45" t="s">
        <v>18</v>
      </c>
      <c r="E19" s="111"/>
      <c r="F19" s="112"/>
      <c r="G19" s="75">
        <f>IF(AND(C19&gt;0,E19&gt;0),NETWORKDAYS(C19,E19),G16)</f>
        <v>22</v>
      </c>
      <c r="I19" s="52" t="str">
        <f>IF(E19="","",TEXT(E19,"MM"))</f>
        <v/>
      </c>
    </row>
    <row r="20" spans="1:17" ht="19.149999999999999" customHeight="1" x14ac:dyDescent="0.3">
      <c r="A20" s="47"/>
      <c r="B20" s="48"/>
      <c r="C20" s="49"/>
      <c r="D20" s="48"/>
      <c r="E20" s="53"/>
      <c r="F20" s="50">
        <f>IF(I18=I19,G19,J20)</f>
        <v>22</v>
      </c>
      <c r="G20" s="75"/>
      <c r="J20" s="73" t="s">
        <v>19</v>
      </c>
    </row>
    <row r="21" spans="1:17" ht="32.5" customHeight="1" x14ac:dyDescent="0.3">
      <c r="A21" s="113" t="s">
        <v>20</v>
      </c>
      <c r="B21" s="113"/>
      <c r="C21" s="113"/>
      <c r="D21" s="113"/>
      <c r="E21" s="113"/>
      <c r="F21" s="113"/>
      <c r="G21" s="3"/>
    </row>
    <row r="22" spans="1:17" ht="25.5" customHeight="1" x14ac:dyDescent="0.3">
      <c r="A22" s="101" t="s">
        <v>21</v>
      </c>
      <c r="B22" s="101"/>
      <c r="C22" s="101"/>
      <c r="D22" s="101"/>
      <c r="E22" s="2"/>
      <c r="F22" s="13"/>
      <c r="G22" s="3"/>
    </row>
    <row r="23" spans="1:17" ht="25.5" customHeight="1" x14ac:dyDescent="0.3">
      <c r="A23" s="114" t="s">
        <v>22</v>
      </c>
      <c r="B23" s="114"/>
      <c r="C23" s="31"/>
      <c r="D23" s="31"/>
      <c r="E23" s="24"/>
      <c r="F23" s="32"/>
      <c r="G23" s="3"/>
    </row>
    <row r="24" spans="1:17" ht="25.5" customHeight="1" x14ac:dyDescent="0.3">
      <c r="A24" s="24" t="s">
        <v>23</v>
      </c>
      <c r="B24" s="24"/>
      <c r="C24" s="31"/>
      <c r="D24" s="76"/>
      <c r="E24" s="77"/>
      <c r="F24" s="32"/>
      <c r="G24" s="3"/>
      <c r="I24" s="115"/>
      <c r="J24" s="115"/>
      <c r="K24" s="37"/>
      <c r="O24" s="5"/>
    </row>
    <row r="25" spans="1:17" ht="15" customHeight="1" x14ac:dyDescent="0.3">
      <c r="A25" s="66"/>
      <c r="B25" s="31"/>
      <c r="C25" s="31"/>
      <c r="D25" s="31"/>
      <c r="E25" s="24"/>
      <c r="F25" s="76" t="str">
        <f>IF(OR(F24&gt;F23,F24&lt;1),J25,"")</f>
        <v>Erreur nombre</v>
      </c>
      <c r="G25" s="3"/>
      <c r="J25" s="73" t="s">
        <v>24</v>
      </c>
      <c r="O25" s="5"/>
      <c r="P25" s="58"/>
      <c r="Q25" s="58"/>
    </row>
    <row r="26" spans="1:17" ht="25.5" customHeight="1" x14ac:dyDescent="0.3">
      <c r="A26" s="106" t="s">
        <v>25</v>
      </c>
      <c r="B26" s="106"/>
      <c r="C26" s="106"/>
      <c r="D26" s="106"/>
      <c r="E26" s="12" t="s">
        <v>26</v>
      </c>
      <c r="F26" s="28"/>
      <c r="G26" s="7"/>
      <c r="O26" s="58"/>
      <c r="P26" s="58"/>
      <c r="Q26" s="58"/>
    </row>
    <row r="27" spans="1:17" ht="25.5" customHeight="1" x14ac:dyDescent="0.3">
      <c r="A27" s="106" t="s">
        <v>27</v>
      </c>
      <c r="B27" s="106"/>
      <c r="C27" s="106"/>
      <c r="D27" s="106"/>
      <c r="E27" s="12" t="s">
        <v>26</v>
      </c>
      <c r="F27" s="28"/>
      <c r="G27" s="7"/>
      <c r="O27" s="58"/>
      <c r="P27" s="58"/>
      <c r="Q27" s="58"/>
    </row>
    <row r="28" spans="1:17" ht="25.5" customHeight="1" x14ac:dyDescent="0.3">
      <c r="A28" s="105" t="s">
        <v>28</v>
      </c>
      <c r="B28" s="105"/>
      <c r="C28" s="105"/>
      <c r="D28" s="105"/>
      <c r="E28" s="12"/>
      <c r="F28" s="30" t="e">
        <f>IF(F27&gt;F26,J28,F27/F26)</f>
        <v>#DIV/0!</v>
      </c>
      <c r="G28" s="8"/>
      <c r="J28" s="73" t="s">
        <v>29</v>
      </c>
      <c r="O28" s="58"/>
      <c r="P28" s="58"/>
      <c r="Q28" s="58"/>
    </row>
    <row r="29" spans="1:17" ht="16.5" customHeight="1" x14ac:dyDescent="0.3">
      <c r="A29" s="116" t="s">
        <v>30</v>
      </c>
      <c r="B29" s="116"/>
      <c r="C29" s="116"/>
      <c r="D29" s="116"/>
      <c r="E29" s="116"/>
      <c r="F29" s="116"/>
      <c r="G29" s="9"/>
    </row>
    <row r="30" spans="1:17" ht="25.5" customHeight="1" x14ac:dyDescent="0.3">
      <c r="A30" s="101" t="s">
        <v>31</v>
      </c>
      <c r="B30" s="101"/>
      <c r="C30" s="101"/>
      <c r="D30" s="101"/>
      <c r="E30" s="2"/>
      <c r="F30" s="13"/>
      <c r="G30" s="68"/>
      <c r="I30" s="107"/>
      <c r="J30" s="107"/>
      <c r="K30" s="107"/>
    </row>
    <row r="31" spans="1:17" ht="33.65" customHeight="1" x14ac:dyDescent="0.3">
      <c r="A31" s="92" t="s">
        <v>32</v>
      </c>
      <c r="B31" s="92"/>
      <c r="C31" s="92"/>
      <c r="D31" s="92"/>
      <c r="E31" s="14" t="s">
        <v>33</v>
      </c>
      <c r="F31" s="28"/>
      <c r="G31" s="3"/>
    </row>
    <row r="32" spans="1:17" ht="25.5" customHeight="1" x14ac:dyDescent="0.3">
      <c r="A32" s="106" t="s">
        <v>34</v>
      </c>
      <c r="B32" s="106"/>
      <c r="C32" s="106"/>
      <c r="D32" s="106"/>
      <c r="E32" s="14" t="s">
        <v>33</v>
      </c>
      <c r="F32" s="11" t="e">
        <f>ROUND(IF(F31&gt;F23*12350,"",F31*F28)*20,0)/20</f>
        <v>#DIV/0!</v>
      </c>
      <c r="G32" s="117"/>
      <c r="H32" s="118"/>
    </row>
    <row r="33" spans="1:13" ht="26.5" customHeight="1" x14ac:dyDescent="0.3">
      <c r="A33" s="99" t="str">
        <f>IF(F31&gt;F23*12350,J33,"")</f>
        <v/>
      </c>
      <c r="B33" s="100"/>
      <c r="C33" s="100"/>
      <c r="D33" s="100"/>
      <c r="E33" s="100"/>
      <c r="F33" s="100"/>
      <c r="G33" s="3"/>
      <c r="J33" s="73" t="s">
        <v>35</v>
      </c>
    </row>
    <row r="34" spans="1:13" ht="25.5" customHeight="1" x14ac:dyDescent="0.3">
      <c r="A34" s="101" t="s">
        <v>36</v>
      </c>
      <c r="B34" s="101"/>
      <c r="C34" s="101"/>
      <c r="D34" s="101"/>
      <c r="E34" s="2"/>
      <c r="F34" s="13"/>
      <c r="G34" s="68"/>
    </row>
    <row r="35" spans="1:13" ht="25.5" customHeight="1" x14ac:dyDescent="0.3">
      <c r="A35" s="105" t="s">
        <v>37</v>
      </c>
      <c r="B35" s="105"/>
      <c r="C35" s="105"/>
      <c r="D35" s="105"/>
      <c r="E35" s="14" t="s">
        <v>33</v>
      </c>
      <c r="F35" s="11" t="e">
        <f>ROUND(IF(OR(F28&lt;0.1,F32="",F32&lt;1,F25="Erreur nombre",A17="Erreur: pas le même mois",F20="Erreur date: calcul au pro rata seulement autorisé pour le même mois"),"",F32*0.8)*20,0)/20</f>
        <v>#DIV/0!</v>
      </c>
    </row>
    <row r="36" spans="1:13" ht="25.15" customHeight="1" x14ac:dyDescent="0.3">
      <c r="A36" s="92" t="s">
        <v>57</v>
      </c>
      <c r="B36" s="92"/>
      <c r="C36" s="92"/>
      <c r="D36" s="92"/>
      <c r="E36" s="14" t="s">
        <v>33</v>
      </c>
      <c r="F36" s="16" t="e">
        <f>ROUND(IF(F35="","",-(G36/F23)*F24)*20,0)/20</f>
        <v>#DIV/0!</v>
      </c>
      <c r="G36" s="90">
        <f>(F31/F20)*0.8</f>
        <v>0</v>
      </c>
      <c r="H36" s="91"/>
    </row>
    <row r="37" spans="1:13" ht="25.15" customHeight="1" x14ac:dyDescent="0.3">
      <c r="A37" s="92" t="s">
        <v>58</v>
      </c>
      <c r="B37" s="92"/>
      <c r="C37" s="92"/>
      <c r="D37" s="92"/>
      <c r="E37" s="14" t="s">
        <v>33</v>
      </c>
      <c r="F37" s="16" t="e">
        <f>IF(D39="Jour d'attente plus grand/égal à perte","",ROUND(SUM(F35:F36)*20,0)/20)</f>
        <v>#DIV/0!</v>
      </c>
      <c r="G37" s="80"/>
      <c r="H37" s="81"/>
    </row>
    <row r="38" spans="1:13" ht="31.5" customHeight="1" thickBot="1" x14ac:dyDescent="0.35">
      <c r="A38" s="93" t="str">
        <f>IF(ISBLANK(C16),"",TEXT(VLOOKUP($C$16,$H$9:$I$12,2,FALSE),"0.000%"))&amp;"  de cotisations employeur aux assurances sociales (AVS/AI/APG/AC)
sur la somme des salaires pour les heures perdues"</f>
        <v>6.400%  de cotisations employeur aux assurances sociales (AVS/AI/APG/AC)
sur la somme des salaires pour les heures perdues</v>
      </c>
      <c r="B38" s="93"/>
      <c r="C38" s="93"/>
      <c r="D38" s="93"/>
      <c r="E38" s="14" t="s">
        <v>33</v>
      </c>
      <c r="F38" s="16" t="e">
        <f>IF(AB38=0,ROUND(IF(F35="","",F32*VLOOKUP($C$16,$H$9:$I$12,2,FALSE))*20,0)/20,AB38)</f>
        <v>#DIV/0!</v>
      </c>
      <c r="G38" s="94"/>
      <c r="H38" s="95"/>
    </row>
    <row r="39" spans="1:13" ht="27.65" customHeight="1" thickBot="1" x14ac:dyDescent="0.35">
      <c r="A39" s="96" t="s">
        <v>38</v>
      </c>
      <c r="B39" s="97"/>
      <c r="C39" s="97"/>
      <c r="D39" s="82" t="e">
        <f>IF((G36/F23)*F24&gt;=F35,J39,"")</f>
        <v>#DIV/0!</v>
      </c>
      <c r="E39" s="15" t="s">
        <v>33</v>
      </c>
      <c r="F39" s="29" t="e">
        <f>IF(F28&lt;0.1,"",ROUND(SUM(F37:F38)*20,0)/20)</f>
        <v>#DIV/0!</v>
      </c>
      <c r="G39" s="98"/>
      <c r="H39" s="95"/>
      <c r="J39" s="73" t="s">
        <v>39</v>
      </c>
    </row>
    <row r="40" spans="1:13" ht="10.5" customHeight="1" x14ac:dyDescent="0.35">
      <c r="A40" s="1"/>
      <c r="B40" s="1"/>
      <c r="C40" s="1"/>
      <c r="D40" s="1"/>
      <c r="E40" s="1"/>
      <c r="F40" s="74" t="e">
        <f>IF(F28&lt;0.1,J40,"")</f>
        <v>#DIV/0!</v>
      </c>
      <c r="J40" t="s">
        <v>40</v>
      </c>
    </row>
    <row r="41" spans="1:13" x14ac:dyDescent="0.3">
      <c r="A41" s="43" t="s">
        <v>41</v>
      </c>
      <c r="B41" s="38"/>
      <c r="C41" s="38"/>
      <c r="D41" s="38"/>
      <c r="E41" s="38"/>
      <c r="F41" s="39"/>
      <c r="I41" s="34"/>
      <c r="J41" s="34"/>
      <c r="K41" s="34"/>
      <c r="L41" s="34"/>
      <c r="M41" s="34"/>
    </row>
    <row r="42" spans="1:13" ht="132" customHeight="1" x14ac:dyDescent="0.3">
      <c r="A42" s="104" t="s">
        <v>59</v>
      </c>
      <c r="B42" s="104"/>
      <c r="C42" s="104"/>
      <c r="D42" s="104"/>
      <c r="E42" s="104"/>
      <c r="F42" s="104"/>
    </row>
    <row r="43" spans="1:13" ht="6" customHeight="1" x14ac:dyDescent="0.35">
      <c r="A43" s="1"/>
      <c r="B43" s="1"/>
      <c r="C43" s="1"/>
      <c r="D43" s="1"/>
      <c r="E43" s="1"/>
      <c r="F43" s="10"/>
    </row>
    <row r="44" spans="1:13" ht="216" customHeight="1" x14ac:dyDescent="0.3">
      <c r="A44" s="104" t="s">
        <v>64</v>
      </c>
      <c r="B44" s="104"/>
      <c r="C44" s="104"/>
      <c r="D44" s="104"/>
      <c r="E44" s="104"/>
      <c r="F44" s="104"/>
      <c r="J44" s="83"/>
    </row>
    <row r="45" spans="1:13" ht="3.5" customHeight="1" x14ac:dyDescent="0.35">
      <c r="A45" s="1"/>
      <c r="B45" s="1"/>
      <c r="C45" s="1"/>
      <c r="D45" s="1"/>
      <c r="E45" s="1"/>
      <c r="F45" s="10"/>
    </row>
    <row r="46" spans="1:13" s="34" customFormat="1" x14ac:dyDescent="0.3">
      <c r="A46" s="44" t="s">
        <v>61</v>
      </c>
      <c r="B46" s="40"/>
      <c r="C46" s="40"/>
      <c r="D46" s="40"/>
      <c r="E46" s="40"/>
      <c r="F46" s="41"/>
      <c r="G46" s="33"/>
      <c r="H46" s="33"/>
    </row>
    <row r="47" spans="1:13" ht="66" customHeight="1" x14ac:dyDescent="0.3">
      <c r="A47" s="86" t="s">
        <v>60</v>
      </c>
      <c r="B47" s="86"/>
      <c r="C47" s="86"/>
      <c r="D47" s="86"/>
      <c r="E47" s="86"/>
      <c r="F47" s="86"/>
    </row>
    <row r="48" spans="1:13" s="34" customFormat="1" x14ac:dyDescent="0.3">
      <c r="A48" s="44" t="s">
        <v>42</v>
      </c>
      <c r="B48" s="40"/>
      <c r="C48" s="40"/>
      <c r="D48" s="40"/>
      <c r="E48" s="40"/>
      <c r="F48" s="41"/>
      <c r="G48" s="33"/>
      <c r="H48" s="33"/>
    </row>
    <row r="49" spans="1:13" s="34" customFormat="1" ht="71.25" customHeight="1" x14ac:dyDescent="0.3">
      <c r="A49" s="86" t="s">
        <v>43</v>
      </c>
      <c r="B49" s="86"/>
      <c r="C49" s="86"/>
      <c r="D49" s="86"/>
      <c r="E49" s="86"/>
      <c r="F49" s="86"/>
      <c r="G49" s="33"/>
      <c r="H49" s="33"/>
    </row>
    <row r="50" spans="1:13" s="34" customFormat="1" ht="73.5" customHeight="1" x14ac:dyDescent="0.3">
      <c r="A50" s="86" t="s">
        <v>44</v>
      </c>
      <c r="B50" s="86"/>
      <c r="C50" s="86"/>
      <c r="D50" s="86"/>
      <c r="E50" s="86"/>
      <c r="F50" s="86"/>
      <c r="G50" s="33"/>
      <c r="H50" s="33"/>
      <c r="I50"/>
      <c r="J50"/>
      <c r="K50"/>
      <c r="L50"/>
      <c r="M50"/>
    </row>
    <row r="51" spans="1:13" ht="17.5" hidden="1" customHeight="1" x14ac:dyDescent="0.35">
      <c r="A51" s="1"/>
      <c r="B51" s="1"/>
      <c r="C51" s="1"/>
      <c r="D51" s="1"/>
      <c r="E51" s="1"/>
      <c r="F51" s="10"/>
    </row>
    <row r="52" spans="1:13" ht="16" customHeight="1" x14ac:dyDescent="0.3">
      <c r="A52" s="43" t="s">
        <v>45</v>
      </c>
      <c r="B52" s="38"/>
      <c r="C52" s="38"/>
      <c r="D52" s="38"/>
      <c r="E52" s="38"/>
      <c r="F52" s="39"/>
      <c r="I52" s="34"/>
      <c r="J52" s="34"/>
      <c r="K52" s="34"/>
      <c r="L52" s="34"/>
      <c r="M52" s="34"/>
    </row>
    <row r="53" spans="1:13" ht="51.5" customHeight="1" x14ac:dyDescent="0.3">
      <c r="A53" s="87" t="s">
        <v>46</v>
      </c>
      <c r="B53" s="87"/>
      <c r="C53" s="87"/>
      <c r="D53" s="87"/>
      <c r="E53" s="87"/>
      <c r="F53" s="87"/>
    </row>
    <row r="54" spans="1:13" ht="9" customHeight="1" x14ac:dyDescent="0.35">
      <c r="A54" s="1"/>
      <c r="B54" s="1"/>
      <c r="C54" s="1"/>
      <c r="D54" s="1"/>
      <c r="E54" s="1"/>
      <c r="F54" s="10"/>
    </row>
    <row r="55" spans="1:13" x14ac:dyDescent="0.3">
      <c r="A55" s="88" t="s">
        <v>47</v>
      </c>
      <c r="B55" s="88"/>
      <c r="C55" s="88"/>
      <c r="D55" s="88"/>
      <c r="E55" s="88"/>
      <c r="F55" s="88"/>
      <c r="I55" s="34"/>
      <c r="J55" s="34"/>
      <c r="K55" s="34"/>
      <c r="L55" s="34"/>
      <c r="M55" s="34"/>
    </row>
    <row r="56" spans="1:13" ht="37" customHeight="1" x14ac:dyDescent="0.3">
      <c r="A56" s="86" t="s">
        <v>48</v>
      </c>
      <c r="B56" s="86"/>
      <c r="C56" s="86"/>
      <c r="D56" s="86"/>
      <c r="E56" s="86"/>
      <c r="F56" s="86"/>
      <c r="I56" s="34"/>
      <c r="J56" s="34"/>
      <c r="K56" s="34"/>
      <c r="L56" s="34"/>
      <c r="M56" s="34"/>
    </row>
    <row r="57" spans="1:13" ht="11" customHeight="1" x14ac:dyDescent="0.35">
      <c r="A57" s="1"/>
      <c r="B57" s="1"/>
      <c r="C57" s="1"/>
      <c r="D57" s="1"/>
      <c r="E57" s="1"/>
      <c r="F57" s="10"/>
    </row>
    <row r="58" spans="1:13" ht="14.25" customHeight="1" x14ac:dyDescent="0.3">
      <c r="A58" s="86" t="s">
        <v>49</v>
      </c>
      <c r="B58" s="86"/>
      <c r="C58" s="86"/>
      <c r="D58" s="86"/>
      <c r="E58" s="86"/>
      <c r="F58" s="86"/>
    </row>
    <row r="59" spans="1:13" x14ac:dyDescent="0.3">
      <c r="A59" s="86"/>
      <c r="B59" s="86"/>
      <c r="C59" s="86"/>
      <c r="D59" s="86"/>
      <c r="E59" s="86"/>
      <c r="F59" s="86"/>
      <c r="I59" s="34"/>
      <c r="J59" s="34"/>
      <c r="K59" s="34"/>
      <c r="L59" s="34"/>
      <c r="M59" s="34"/>
    </row>
    <row r="60" spans="1:13" ht="15.75" customHeight="1" x14ac:dyDescent="0.3">
      <c r="A60" s="86"/>
      <c r="B60" s="86"/>
      <c r="C60" s="86"/>
      <c r="D60" s="86"/>
      <c r="E60" s="86"/>
      <c r="F60" s="86"/>
      <c r="I60" s="34"/>
      <c r="J60" s="34"/>
      <c r="K60" s="34"/>
      <c r="L60" s="34"/>
      <c r="M60" s="34"/>
    </row>
    <row r="61" spans="1:13" ht="6" customHeight="1" x14ac:dyDescent="0.35">
      <c r="A61" s="1"/>
      <c r="B61" s="1"/>
      <c r="C61" s="1"/>
      <c r="D61" s="1"/>
      <c r="E61" s="1"/>
      <c r="F61" s="10"/>
    </row>
    <row r="62" spans="1:13" x14ac:dyDescent="0.3">
      <c r="A62" s="78" t="s">
        <v>50</v>
      </c>
      <c r="B62" s="40"/>
      <c r="C62" s="40"/>
      <c r="D62" s="40"/>
      <c r="E62" s="40"/>
      <c r="F62" s="41"/>
      <c r="I62" s="34"/>
      <c r="J62" s="34"/>
      <c r="K62" s="34"/>
      <c r="L62" s="34"/>
      <c r="M62" s="34"/>
    </row>
    <row r="63" spans="1:13" ht="42.75" customHeight="1" x14ac:dyDescent="0.3">
      <c r="A63" s="86" t="s">
        <v>51</v>
      </c>
      <c r="B63" s="86"/>
      <c r="C63" s="86"/>
      <c r="D63" s="86"/>
      <c r="E63" s="86"/>
      <c r="F63" s="86"/>
      <c r="I63" s="34"/>
      <c r="J63" s="34"/>
      <c r="K63" s="34"/>
      <c r="L63" s="34"/>
      <c r="M63" s="34"/>
    </row>
    <row r="64" spans="1:13" ht="6" customHeight="1" x14ac:dyDescent="0.35">
      <c r="A64" s="1"/>
      <c r="B64" s="1"/>
      <c r="C64" s="1"/>
      <c r="D64" s="1"/>
      <c r="E64" s="1"/>
      <c r="F64" s="10"/>
    </row>
    <row r="65" spans="1:13" ht="27.65" customHeight="1" x14ac:dyDescent="0.3">
      <c r="A65" s="89" t="s">
        <v>52</v>
      </c>
      <c r="B65" s="89"/>
      <c r="C65" s="89"/>
      <c r="D65" s="89"/>
      <c r="E65" s="89"/>
      <c r="F65" s="89"/>
      <c r="G65" s="57"/>
      <c r="H65" s="57"/>
      <c r="I65" s="54"/>
      <c r="J65" s="54"/>
      <c r="K65" s="54"/>
      <c r="L65" s="54"/>
      <c r="M65" s="54"/>
    </row>
    <row r="66" spans="1:13" ht="6" customHeight="1" x14ac:dyDescent="0.35">
      <c r="A66" s="1"/>
      <c r="B66" s="1"/>
      <c r="C66" s="1"/>
      <c r="D66" s="1"/>
      <c r="E66" s="1"/>
      <c r="F66" s="10"/>
    </row>
    <row r="67" spans="1:13" x14ac:dyDescent="0.3">
      <c r="A67" s="102" t="s">
        <v>53</v>
      </c>
      <c r="B67" s="102"/>
      <c r="C67" s="102"/>
      <c r="D67" s="102"/>
      <c r="E67" s="102"/>
      <c r="F67" s="102"/>
      <c r="I67" s="34"/>
      <c r="J67" s="34"/>
      <c r="K67" s="34"/>
      <c r="L67" s="34"/>
      <c r="M67" s="34"/>
    </row>
    <row r="68" spans="1:13" ht="11.25" customHeight="1" x14ac:dyDescent="0.3">
      <c r="A68" s="38"/>
      <c r="B68" s="38"/>
      <c r="C68" s="38"/>
      <c r="D68" s="38"/>
      <c r="E68" s="38"/>
      <c r="F68" s="39"/>
      <c r="I68" s="34"/>
      <c r="J68" s="34"/>
      <c r="K68" s="34"/>
      <c r="L68" s="34"/>
      <c r="M68" s="34"/>
    </row>
    <row r="69" spans="1:13" x14ac:dyDescent="0.3">
      <c r="A69" s="38" t="s">
        <v>54</v>
      </c>
      <c r="B69" s="38"/>
      <c r="C69" s="38"/>
      <c r="D69" s="38" t="s">
        <v>55</v>
      </c>
      <c r="E69" s="38"/>
      <c r="F69" s="38"/>
      <c r="I69" s="34"/>
      <c r="J69" s="34"/>
      <c r="K69" s="34"/>
      <c r="L69" s="34"/>
      <c r="M69" s="34"/>
    </row>
    <row r="70" spans="1:13" ht="9.65" customHeight="1" x14ac:dyDescent="0.35">
      <c r="A70" s="1"/>
      <c r="B70" s="1"/>
      <c r="C70" s="1"/>
      <c r="D70" s="1"/>
      <c r="E70" s="1"/>
      <c r="F70" s="10"/>
    </row>
    <row r="71" spans="1:13" x14ac:dyDescent="0.3">
      <c r="A71" s="103"/>
      <c r="B71" s="103"/>
      <c r="C71" s="38"/>
      <c r="D71" s="38"/>
      <c r="E71" s="38"/>
      <c r="F71" s="38"/>
    </row>
    <row r="72" spans="1:13" ht="7.9" customHeight="1" x14ac:dyDescent="0.3">
      <c r="A72" s="84"/>
      <c r="B72" s="84"/>
      <c r="C72" s="38"/>
      <c r="D72" s="79"/>
      <c r="E72" s="79"/>
      <c r="F72" s="79"/>
    </row>
    <row r="73" spans="1:13" ht="9.65" customHeight="1" x14ac:dyDescent="0.35">
      <c r="A73" s="1"/>
      <c r="B73" s="1"/>
      <c r="C73" s="1"/>
      <c r="D73" s="1"/>
      <c r="E73" s="1"/>
      <c r="F73" s="10"/>
    </row>
    <row r="74" spans="1:13" ht="41.25" customHeight="1" x14ac:dyDescent="0.3">
      <c r="A74" s="42" t="s">
        <v>56</v>
      </c>
      <c r="B74" s="85" t="s">
        <v>63</v>
      </c>
      <c r="C74" s="85"/>
      <c r="D74" s="85"/>
      <c r="E74" s="85"/>
      <c r="F74" s="85"/>
    </row>
  </sheetData>
  <sheetProtection algorithmName="SHA-512" hashValue="MTMMoxQrT/FTYqaav82wVMtBScczjpR7GqLM61y31mrukVjrbXQY44OuThybG7yiEhF3hPCe+iUcGqyPaISxZw==" saltValue="VqNvSfsS9rM7EZMiaFL3ag==" spinCount="100000" sheet="1" objects="1" scenarios="1" selectLockedCells="1"/>
  <mergeCells count="59">
    <mergeCell ref="A6:C6"/>
    <mergeCell ref="D6:F6"/>
    <mergeCell ref="A1:F1"/>
    <mergeCell ref="A2:E2"/>
    <mergeCell ref="A3:F3"/>
    <mergeCell ref="A5:C5"/>
    <mergeCell ref="D5:F5"/>
    <mergeCell ref="A17:F17"/>
    <mergeCell ref="A7:C7"/>
    <mergeCell ref="D7:F7"/>
    <mergeCell ref="A8:C8"/>
    <mergeCell ref="D8:F8"/>
    <mergeCell ref="B9:C9"/>
    <mergeCell ref="B10:C10"/>
    <mergeCell ref="B11:C11"/>
    <mergeCell ref="B12:C12"/>
    <mergeCell ref="B13:C13"/>
    <mergeCell ref="A15:F15"/>
    <mergeCell ref="D16:F16"/>
    <mergeCell ref="A31:D31"/>
    <mergeCell ref="A32:D32"/>
    <mergeCell ref="I30:K30"/>
    <mergeCell ref="A18:F18"/>
    <mergeCell ref="E19:F19"/>
    <mergeCell ref="A21:F21"/>
    <mergeCell ref="A22:D22"/>
    <mergeCell ref="A23:B23"/>
    <mergeCell ref="I24:J24"/>
    <mergeCell ref="A26:D26"/>
    <mergeCell ref="A27:D27"/>
    <mergeCell ref="A28:D28"/>
    <mergeCell ref="A29:F29"/>
    <mergeCell ref="A30:D30"/>
    <mergeCell ref="G32:H32"/>
    <mergeCell ref="A33:F33"/>
    <mergeCell ref="A34:D34"/>
    <mergeCell ref="A67:F67"/>
    <mergeCell ref="A71:B71"/>
    <mergeCell ref="A36:D36"/>
    <mergeCell ref="A42:F42"/>
    <mergeCell ref="A44:F44"/>
    <mergeCell ref="A47:F47"/>
    <mergeCell ref="A35:D35"/>
    <mergeCell ref="G36:H36"/>
    <mergeCell ref="A37:D37"/>
    <mergeCell ref="A38:D38"/>
    <mergeCell ref="G38:H38"/>
    <mergeCell ref="A39:C39"/>
    <mergeCell ref="G39:H39"/>
    <mergeCell ref="A72:B72"/>
    <mergeCell ref="B74:F74"/>
    <mergeCell ref="A49:F49"/>
    <mergeCell ref="A50:F50"/>
    <mergeCell ref="A53:F53"/>
    <mergeCell ref="A55:F55"/>
    <mergeCell ref="A56:F56"/>
    <mergeCell ref="A58:F60"/>
    <mergeCell ref="A63:F63"/>
    <mergeCell ref="A65:F65"/>
  </mergeCells>
  <conditionalFormatting sqref="A20:F20 A19 C19 E19:F19">
    <cfRule type="expression" dxfId="35" priority="35">
      <formula>AND($C$16="",$C$19&gt;0,$E$19&gt;0)</formula>
    </cfRule>
  </conditionalFormatting>
  <conditionalFormatting sqref="A16:B16">
    <cfRule type="expression" dxfId="34" priority="34">
      <formula>$C$16&gt;0</formula>
    </cfRule>
  </conditionalFormatting>
  <conditionalFormatting sqref="F20">
    <cfRule type="containsErrors" dxfId="33" priority="8">
      <formula>ISERROR(F20)</formula>
    </cfRule>
    <cfRule type="expression" dxfId="32" priority="33">
      <formula>$F$20=0</formula>
    </cfRule>
  </conditionalFormatting>
  <conditionalFormatting sqref="E20">
    <cfRule type="expression" dxfId="31" priority="32">
      <formula>$F$20=0</formula>
    </cfRule>
  </conditionalFormatting>
  <conditionalFormatting sqref="D24:E24">
    <cfRule type="expression" dxfId="30" priority="29">
      <formula>AND($F$23="",$F$24="")</formula>
    </cfRule>
    <cfRule type="expression" dxfId="29" priority="30">
      <formula>OR($F$24&gt;$F$23,F24&lt;1,F24="")</formula>
    </cfRule>
  </conditionalFormatting>
  <conditionalFormatting sqref="F35">
    <cfRule type="containsErrors" dxfId="28" priority="31">
      <formula>ISERROR(F35)</formula>
    </cfRule>
  </conditionalFormatting>
  <conditionalFormatting sqref="F25">
    <cfRule type="expression" dxfId="27" priority="27">
      <formula>AND($F$23="",$F$24="")</formula>
    </cfRule>
    <cfRule type="expression" dxfId="26" priority="28">
      <formula>OR($F$24&gt;$F$23,H25&lt;1,H25="")</formula>
    </cfRule>
  </conditionalFormatting>
  <conditionalFormatting sqref="F28">
    <cfRule type="containsErrors" dxfId="25" priority="24">
      <formula>ISERROR(F28)</formula>
    </cfRule>
    <cfRule type="cellIs" dxfId="24" priority="25" operator="lessThan">
      <formula>0.1</formula>
    </cfRule>
    <cfRule type="expression" dxfId="23" priority="26">
      <formula>$F$27&gt;$F$26</formula>
    </cfRule>
  </conditionalFormatting>
  <conditionalFormatting sqref="A33">
    <cfRule type="expression" dxfId="22" priority="36">
      <formula>#REF!&gt;#REF!*12350</formula>
    </cfRule>
  </conditionalFormatting>
  <conditionalFormatting sqref="F32">
    <cfRule type="containsErrors" dxfId="21" priority="23">
      <formula>ISERROR(F32)</formula>
    </cfRule>
  </conditionalFormatting>
  <conditionalFormatting sqref="F40">
    <cfRule type="containsErrors" dxfId="20" priority="21">
      <formula>ISERROR(F40)</formula>
    </cfRule>
    <cfRule type="expression" dxfId="19" priority="22">
      <formula>$F$23&lt;0.1</formula>
    </cfRule>
  </conditionalFormatting>
  <conditionalFormatting sqref="I24:J24">
    <cfRule type="expression" dxfId="18" priority="20">
      <formula>$F$24&gt;$F$23</formula>
    </cfRule>
  </conditionalFormatting>
  <conditionalFormatting sqref="H19:H20">
    <cfRule type="expression" dxfId="17" priority="19">
      <formula>$H$19&gt;0</formula>
    </cfRule>
  </conditionalFormatting>
  <conditionalFormatting sqref="G16">
    <cfRule type="expression" dxfId="16" priority="18">
      <formula>$G$16=""</formula>
    </cfRule>
  </conditionalFormatting>
  <conditionalFormatting sqref="G19:G20">
    <cfRule type="expression" dxfId="15" priority="17">
      <formula>$G$19=0</formula>
    </cfRule>
  </conditionalFormatting>
  <conditionalFormatting sqref="D39:E39">
    <cfRule type="containsErrors" dxfId="14" priority="16">
      <formula>ISERROR(D39)</formula>
    </cfRule>
  </conditionalFormatting>
  <conditionalFormatting sqref="F39">
    <cfRule type="expression" dxfId="13" priority="13">
      <formula>$D$39="Jour d'attente plus grand/égal à perte"</formula>
    </cfRule>
    <cfRule type="containsErrors" dxfId="12" priority="14">
      <formula>ISERROR(F39)</formula>
    </cfRule>
    <cfRule type="expression" dxfId="11" priority="15">
      <formula>$F$28&lt;0.1</formula>
    </cfRule>
  </conditionalFormatting>
  <conditionalFormatting sqref="D16:F16">
    <cfRule type="expression" dxfId="10" priority="12">
      <formula>$C$16&gt;0</formula>
    </cfRule>
  </conditionalFormatting>
  <conditionalFormatting sqref="A18:F18">
    <cfRule type="expression" dxfId="9" priority="11">
      <formula>AND($C$16="",$C$19&gt;0,$E$19&gt;0)</formula>
    </cfRule>
  </conditionalFormatting>
  <conditionalFormatting sqref="B19">
    <cfRule type="expression" dxfId="8" priority="10">
      <formula>AND($C$16="",$C$19&gt;0,$E$19&gt;0)</formula>
    </cfRule>
  </conditionalFormatting>
  <conditionalFormatting sqref="D19">
    <cfRule type="expression" dxfId="7" priority="9">
      <formula>AND($C$16="",$C$19&gt;0,$E$19&gt;0)</formula>
    </cfRule>
  </conditionalFormatting>
  <conditionalFormatting sqref="A17:F20 A16:B16 D16:F16">
    <cfRule type="expression" dxfId="6" priority="7">
      <formula>AND($C$16&gt;0,$C$19&gt;0,$E$19&gt;0)</formula>
    </cfRule>
  </conditionalFormatting>
  <conditionalFormatting sqref="C16">
    <cfRule type="expression" dxfId="5" priority="6">
      <formula>AND($C$16&gt;0,$C$19="",$E$19="")</formula>
    </cfRule>
  </conditionalFormatting>
  <conditionalFormatting sqref="C16">
    <cfRule type="expression" dxfId="4" priority="5">
      <formula>AND($C$16&gt;0,$C$19&gt;0,$E$19&gt;0)</formula>
    </cfRule>
  </conditionalFormatting>
  <conditionalFormatting sqref="F38">
    <cfRule type="containsErrors" dxfId="3" priority="4">
      <formula>ISERROR(F38)</formula>
    </cfRule>
    <cfRule type="expression" dxfId="2" priority="1">
      <formula>$D$39="Jour d'attente plus grand/égal à perte"</formula>
    </cfRule>
  </conditionalFormatting>
  <conditionalFormatting sqref="G36:H37">
    <cfRule type="containsErrors" dxfId="1" priority="3">
      <formula>ISERROR(G36)</formula>
    </cfRule>
  </conditionalFormatting>
  <conditionalFormatting sqref="F36:F37">
    <cfRule type="containsErrors" dxfId="0" priority="2">
      <formula>ISERROR(F36)</formula>
    </cfRule>
  </conditionalFormatting>
  <dataValidations count="2">
    <dataValidation type="list" allowBlank="1" showInputMessage="1" showErrorMessage="1" error="Veuillez sélectionner un mois dans la liste." prompt="Veuillez sélectionner un mois dans la liste." sqref="C16">
      <formula1>$H$9:$H$11</formula1>
    </dataValidation>
    <dataValidation type="date" allowBlank="1" showInputMessage="1" showErrorMessage="1" error="La date se trouve en dehors des mois de juillet à septembre 2021, veuillez vérifier votre entrée." sqref="E19:F19 C19">
      <formula1>44378</formula1>
      <formula2>44469</formula2>
    </dataValidation>
  </dataValidations>
  <pageMargins left="0.39370078740157483" right="0.39370078740157483" top="0.47244094488188981" bottom="0.39370078740157483" header="0.31496062992125984" footer="0.31496062992125984"/>
  <pageSetup paperSize="9" scale="77" fitToHeight="2" orientation="portrait" r:id="rId1"/>
  <headerFooter>
    <oddHeader xml:space="preserve">&amp;L&amp;10Arbeitslosenversicherung
</oddHeader>
    <oddFooter>&amp;R&amp;9KAE-COVID-19 (V 19.7.2021)</oddFooter>
  </headerFooter>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Francais</vt:lpstr>
      <vt:lpstr>Francais!Druckbereich</vt:lpstr>
      <vt:lpstr>Francais!Print_Area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2021-07-20T14:42:26Z</cp:lastPrinted>
  <dcterms:created xsi:type="dcterms:W3CDTF">2020-03-18T11:14:54Z</dcterms:created>
  <dcterms:modified xsi:type="dcterms:W3CDTF">2021-07-23T09:29:45Z</dcterms:modified>
</cp:coreProperties>
</file>